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 Pricing\WVSE\Renewal files\"/>
    </mc:Choice>
  </mc:AlternateContent>
  <xr:revisionPtr revIDLastSave="0" documentId="13_ncr:1_{BEB62107-37DE-4B9E-8503-BA671492379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7.17-6.21" sheetId="4" r:id="rId1"/>
  </sheets>
  <definedNames>
    <definedName name="_xlnm.Print_Area" localSheetId="0">'7.17-6.21'!$A$1:$P$36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3" i="4" l="1"/>
  <c r="J33" i="4"/>
  <c r="I33" i="4"/>
  <c r="K32" i="4"/>
  <c r="J32" i="4"/>
  <c r="I32" i="4"/>
  <c r="K31" i="4"/>
  <c r="J31" i="4"/>
  <c r="I31" i="4"/>
  <c r="K30" i="4"/>
  <c r="J30" i="4"/>
  <c r="I30" i="4"/>
  <c r="G33" i="4"/>
  <c r="F33" i="4"/>
  <c r="E33" i="4"/>
  <c r="G32" i="4"/>
  <c r="F32" i="4"/>
  <c r="E32" i="4"/>
  <c r="G31" i="4"/>
  <c r="F31" i="4"/>
  <c r="E31" i="4"/>
  <c r="G30" i="4"/>
  <c r="F30" i="4"/>
  <c r="F34" i="4" s="1"/>
  <c r="E30" i="4"/>
  <c r="E34" i="4" s="1"/>
  <c r="O25" i="4"/>
  <c r="N25" i="4"/>
  <c r="M25" i="4"/>
  <c r="M26" i="4" s="1"/>
  <c r="O24" i="4"/>
  <c r="N24" i="4"/>
  <c r="M24" i="4"/>
  <c r="O23" i="4"/>
  <c r="N23" i="4"/>
  <c r="M23" i="4"/>
  <c r="O22" i="4"/>
  <c r="N22" i="4"/>
  <c r="M22" i="4"/>
  <c r="O17" i="4"/>
  <c r="N17" i="4"/>
  <c r="M17" i="4"/>
  <c r="O16" i="4"/>
  <c r="N16" i="4"/>
  <c r="M16" i="4"/>
  <c r="O15" i="4"/>
  <c r="N15" i="4"/>
  <c r="M15" i="4"/>
  <c r="O14" i="4"/>
  <c r="N14" i="4"/>
  <c r="M14" i="4"/>
  <c r="M18" i="4" s="1"/>
  <c r="O9" i="4"/>
  <c r="O33" i="4" s="1"/>
  <c r="N9" i="4"/>
  <c r="N33" i="4" s="1"/>
  <c r="M9" i="4"/>
  <c r="O8" i="4"/>
  <c r="N8" i="4"/>
  <c r="N32" i="4" s="1"/>
  <c r="M8" i="4"/>
  <c r="M32" i="4" s="1"/>
  <c r="O7" i="4"/>
  <c r="N7" i="4"/>
  <c r="N31" i="4" s="1"/>
  <c r="M7" i="4"/>
  <c r="M31" i="4" s="1"/>
  <c r="O6" i="4"/>
  <c r="O30" i="4" s="1"/>
  <c r="N6" i="4"/>
  <c r="M6" i="4"/>
  <c r="K26" i="4"/>
  <c r="J26" i="4"/>
  <c r="I26" i="4"/>
  <c r="G26" i="4"/>
  <c r="F26" i="4"/>
  <c r="E26" i="4"/>
  <c r="K18" i="4"/>
  <c r="J18" i="4"/>
  <c r="I18" i="4"/>
  <c r="G18" i="4"/>
  <c r="F18" i="4"/>
  <c r="E18" i="4"/>
  <c r="O10" i="4"/>
  <c r="K10" i="4"/>
  <c r="J10" i="4"/>
  <c r="I10" i="4"/>
  <c r="G10" i="4"/>
  <c r="F10" i="4"/>
  <c r="E10" i="4"/>
  <c r="M30" i="4" l="1"/>
  <c r="O32" i="4"/>
  <c r="N30" i="4"/>
  <c r="M33" i="4"/>
  <c r="O18" i="4"/>
  <c r="N34" i="4"/>
  <c r="M10" i="4"/>
  <c r="O31" i="4"/>
  <c r="I34" i="4"/>
  <c r="N26" i="4"/>
  <c r="J34" i="4"/>
  <c r="O26" i="4"/>
  <c r="M34" i="4"/>
  <c r="K34" i="4"/>
  <c r="G34" i="4"/>
  <c r="N18" i="4"/>
  <c r="N10" i="4"/>
  <c r="O34" i="4" l="1"/>
</calcChain>
</file>

<file path=xl/sharedStrings.xml><?xml version="1.0" encoding="utf-8"?>
<sst xmlns="http://schemas.openxmlformats.org/spreadsheetml/2006/main" count="66" uniqueCount="21">
  <si>
    <t>FULL SERVICE - ACTIVES</t>
  </si>
  <si>
    <t>EXAM PLUS ACTIVES</t>
  </si>
  <si>
    <t>ACTIVES - All Plans</t>
  </si>
  <si>
    <t>Gross Premium</t>
  </si>
  <si>
    <t>Claims</t>
  </si>
  <si>
    <t>Number of Claims/EOBS</t>
  </si>
  <si>
    <t>FULL SERVICE RETIREES</t>
  </si>
  <si>
    <t>EXAM PLUS RETIREES</t>
  </si>
  <si>
    <t>RETIREES - All Plans</t>
  </si>
  <si>
    <t>FULL SERVICE COBRA</t>
  </si>
  <si>
    <t>EXAM PLUS COBRA</t>
  </si>
  <si>
    <t>COBRA - All Plans</t>
  </si>
  <si>
    <t>Full Service All Active &amp; Retiree/Cobra</t>
  </si>
  <si>
    <t>Exam Plus All Active &amp; Retiree/Cobra</t>
  </si>
  <si>
    <t>All Participants - All Plans</t>
  </si>
  <si>
    <t>West Virginia State Employees - 150596/157455</t>
  </si>
  <si>
    <t>July 2018 - June 2019</t>
  </si>
  <si>
    <t>July 2019 - June 2020</t>
  </si>
  <si>
    <t>July 2017 - June 2018</t>
  </si>
  <si>
    <t>July 2020 - June 2021</t>
  </si>
  <si>
    <t>July 2017 -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</si>
</sst>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 val="singleAccounting"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 val="singleAccounting"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2" borderId="0" xfId="0" applyFont="1" applyFill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4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43" fontId="2" fillId="3" borderId="0" xfId="0" applyNumberFormat="1" applyFont="1" applyFill="1" applyBorder="1"/>
    <xf numFmtId="164" fontId="2" fillId="3" borderId="0" xfId="0" applyNumberFormat="1" applyFont="1" applyFill="1" applyBorder="1"/>
    <xf numFmtId="43" fontId="2" fillId="3" borderId="5" xfId="0" applyNumberFormat="1" applyFont="1" applyFill="1" applyBorder="1"/>
    <xf numFmtId="43" fontId="4" fillId="3" borderId="0" xfId="0" applyNumberFormat="1" applyFont="1" applyFill="1" applyBorder="1"/>
    <xf numFmtId="164" fontId="4" fillId="3" borderId="0" xfId="0" applyNumberFormat="1" applyFont="1" applyFill="1" applyBorder="1"/>
    <xf numFmtId="0" fontId="4" fillId="3" borderId="5" xfId="0" applyFont="1" applyFill="1" applyBorder="1"/>
    <xf numFmtId="0" fontId="2" fillId="3" borderId="6" xfId="0" applyFont="1" applyFill="1" applyBorder="1"/>
    <xf numFmtId="164" fontId="2" fillId="3" borderId="6" xfId="0" applyNumberFormat="1" applyFont="1" applyFill="1" applyBorder="1"/>
    <xf numFmtId="0" fontId="2" fillId="3" borderId="7" xfId="0" applyFont="1" applyFill="1" applyBorder="1"/>
    <xf numFmtId="0" fontId="4" fillId="3" borderId="0" xfId="0" applyFont="1" applyFill="1" applyBorder="1"/>
    <xf numFmtId="0" fontId="2" fillId="3" borderId="8" xfId="0" applyFont="1" applyFill="1" applyBorder="1"/>
    <xf numFmtId="0" fontId="4" fillId="2" borderId="0" xfId="0" applyFont="1" applyFill="1"/>
    <xf numFmtId="0" fontId="6" fillId="3" borderId="2" xfId="0" applyFont="1" applyFill="1" applyBorder="1"/>
    <xf numFmtId="0" fontId="2" fillId="3" borderId="0" xfId="0" applyFont="1" applyFill="1"/>
    <xf numFmtId="0" fontId="2" fillId="3" borderId="0" xfId="0" applyFont="1" applyFill="1" applyAlignment="1">
      <alignment horizontal="left" indent="1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wrapText="1"/>
    </xf>
    <xf numFmtId="17" fontId="2" fillId="3" borderId="0" xfId="0" applyNumberFormat="1" applyFont="1" applyFill="1"/>
    <xf numFmtId="43" fontId="2" fillId="3" borderId="0" xfId="0" applyNumberFormat="1" applyFont="1" applyFill="1"/>
    <xf numFmtId="164" fontId="2" fillId="3" borderId="0" xfId="0" applyNumberFormat="1" applyFont="1" applyFill="1"/>
    <xf numFmtId="43" fontId="3" fillId="3" borderId="0" xfId="0" applyNumberFormat="1" applyFont="1" applyFill="1"/>
    <xf numFmtId="164" fontId="3" fillId="3" borderId="0" xfId="0" applyNumberFormat="1" applyFont="1" applyFill="1"/>
    <xf numFmtId="43" fontId="4" fillId="3" borderId="0" xfId="0" applyNumberFormat="1" applyFont="1" applyFill="1"/>
    <xf numFmtId="164" fontId="4" fillId="3" borderId="0" xfId="0" applyNumberFormat="1" applyFont="1" applyFill="1"/>
    <xf numFmtId="0" fontId="4" fillId="3" borderId="0" xfId="0" applyFont="1" applyFill="1" applyAlignment="1">
      <alignment horizontal="left" indent="1"/>
    </xf>
    <xf numFmtId="0" fontId="4" fillId="3" borderId="0" xfId="0" applyFont="1" applyFill="1"/>
    <xf numFmtId="0" fontId="4" fillId="3" borderId="0" xfId="0" applyFont="1" applyFill="1" applyAlignment="1">
      <alignment horizontal="right" wrapText="1"/>
    </xf>
    <xf numFmtId="0" fontId="4" fillId="3" borderId="0" xfId="0" applyFont="1" applyFill="1" applyAlignment="1">
      <alignment horizontal="center" wrapText="1"/>
    </xf>
    <xf numFmtId="43" fontId="5" fillId="3" borderId="0" xfId="0" applyNumberFormat="1" applyFont="1" applyFill="1"/>
    <xf numFmtId="164" fontId="5" fillId="3" borderId="0" xfId="0" applyNumberFormat="1" applyFont="1" applyFill="1"/>
    <xf numFmtId="17" fontId="4" fillId="3" borderId="0" xfId="0" applyNumberFormat="1" applyFont="1" applyFill="1"/>
    <xf numFmtId="43" fontId="2" fillId="3" borderId="6" xfId="0" applyNumberFormat="1" applyFont="1" applyFill="1" applyBorder="1"/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090A4-B893-4914-94B9-6C81E94C4ED8}">
  <sheetPr>
    <pageSetUpPr fitToPage="1"/>
  </sheetPr>
  <dimension ref="A1:P36"/>
  <sheetViews>
    <sheetView tabSelected="1" zoomScaleNormal="100" workbookViewId="0"/>
  </sheetViews>
  <sheetFormatPr defaultRowHeight="15" x14ac:dyDescent="0.25"/>
  <cols>
    <col min="1" max="1" width="9.140625" style="4"/>
    <col min="2" max="2" width="2" style="4" customWidth="1"/>
    <col min="3" max="3" width="19.28515625" style="4" bestFit="1" customWidth="1"/>
    <col min="4" max="4" width="2" style="4" customWidth="1"/>
    <col min="5" max="5" width="22.140625" style="4" bestFit="1" customWidth="1"/>
    <col min="6" max="7" width="13.85546875" style="4" customWidth="1"/>
    <col min="8" max="8" width="10.5703125" style="4" bestFit="1" customWidth="1"/>
    <col min="9" max="9" width="21.85546875" style="4" customWidth="1"/>
    <col min="10" max="11" width="13.85546875" style="4" customWidth="1"/>
    <col min="12" max="12" width="2" style="4" bestFit="1" customWidth="1"/>
    <col min="13" max="13" width="21.85546875" style="4" customWidth="1"/>
    <col min="14" max="15" width="13.85546875" style="4" customWidth="1"/>
    <col min="16" max="16" width="1.85546875" style="4" customWidth="1"/>
    <col min="17" max="16384" width="9.140625" style="4"/>
  </cols>
  <sheetData>
    <row r="1" spans="1:16" x14ac:dyDescent="0.25">
      <c r="A1" s="22" t="s">
        <v>15</v>
      </c>
    </row>
    <row r="2" spans="1:16" x14ac:dyDescent="0.25">
      <c r="A2" s="22" t="s">
        <v>20</v>
      </c>
    </row>
    <row r="3" spans="1:16" x14ac:dyDescent="0.25">
      <c r="B3" s="1"/>
      <c r="C3" s="2"/>
      <c r="D3" s="2"/>
      <c r="E3" s="2"/>
      <c r="F3" s="2"/>
      <c r="G3" s="23"/>
      <c r="H3" s="2"/>
      <c r="I3" s="2"/>
      <c r="J3" s="2"/>
      <c r="K3" s="2"/>
      <c r="L3" s="2"/>
      <c r="M3" s="2"/>
      <c r="N3" s="2"/>
      <c r="O3" s="2"/>
      <c r="P3" s="3"/>
    </row>
    <row r="4" spans="1:16" x14ac:dyDescent="0.25">
      <c r="B4" s="5"/>
      <c r="C4" s="24"/>
      <c r="D4" s="24"/>
      <c r="E4" s="25" t="s">
        <v>0</v>
      </c>
      <c r="F4" s="24"/>
      <c r="G4" s="24"/>
      <c r="H4" s="24"/>
      <c r="I4" s="25" t="s">
        <v>1</v>
      </c>
      <c r="J4" s="24"/>
      <c r="K4" s="24"/>
      <c r="L4" s="7"/>
      <c r="M4" s="25" t="s">
        <v>2</v>
      </c>
      <c r="N4" s="24"/>
      <c r="O4" s="24"/>
      <c r="P4" s="7"/>
    </row>
    <row r="5" spans="1:16" s="10" customFormat="1" ht="30" x14ac:dyDescent="0.25">
      <c r="B5" s="8"/>
      <c r="C5" s="26"/>
      <c r="D5" s="26"/>
      <c r="E5" s="27" t="s">
        <v>3</v>
      </c>
      <c r="F5" s="27" t="s">
        <v>4</v>
      </c>
      <c r="G5" s="28" t="s">
        <v>5</v>
      </c>
      <c r="H5" s="26"/>
      <c r="I5" s="27" t="s">
        <v>3</v>
      </c>
      <c r="J5" s="27" t="s">
        <v>4</v>
      </c>
      <c r="K5" s="28" t="s">
        <v>5</v>
      </c>
      <c r="L5" s="9"/>
      <c r="M5" s="27" t="s">
        <v>3</v>
      </c>
      <c r="N5" s="27" t="s">
        <v>4</v>
      </c>
      <c r="O5" s="28" t="s">
        <v>5</v>
      </c>
      <c r="P5" s="9"/>
    </row>
    <row r="6" spans="1:16" x14ac:dyDescent="0.25">
      <c r="B6" s="5"/>
      <c r="C6" s="29" t="s">
        <v>18</v>
      </c>
      <c r="D6" s="24"/>
      <c r="E6" s="30">
        <v>3613230.93</v>
      </c>
      <c r="F6" s="30">
        <v>2998674.37</v>
      </c>
      <c r="G6" s="31">
        <v>26950</v>
      </c>
      <c r="H6" s="30"/>
      <c r="I6" s="30">
        <v>37205.540000000008</v>
      </c>
      <c r="J6" s="30">
        <v>44448.330000000009</v>
      </c>
      <c r="K6" s="31">
        <v>1003</v>
      </c>
      <c r="L6" s="16"/>
      <c r="M6" s="34">
        <f>E6+I6</f>
        <v>3650436.47</v>
      </c>
      <c r="N6" s="34">
        <f t="shared" ref="N6:N9" si="0">F6+J6</f>
        <v>3043122.7</v>
      </c>
      <c r="O6" s="35">
        <f t="shared" ref="O6:O9" si="1">G6+K6</f>
        <v>27953</v>
      </c>
      <c r="P6" s="13"/>
    </row>
    <row r="7" spans="1:16" x14ac:dyDescent="0.25">
      <c r="B7" s="5"/>
      <c r="C7" s="29" t="s">
        <v>16</v>
      </c>
      <c r="D7" s="6"/>
      <c r="E7" s="11">
        <v>4316633.1400000006</v>
      </c>
      <c r="F7" s="11">
        <v>3264487.56</v>
      </c>
      <c r="G7" s="12">
        <v>33193</v>
      </c>
      <c r="H7" s="11"/>
      <c r="I7" s="11">
        <v>44441.390000000007</v>
      </c>
      <c r="J7" s="11">
        <v>45690.45</v>
      </c>
      <c r="K7" s="12">
        <v>1204</v>
      </c>
      <c r="L7" s="16"/>
      <c r="M7" s="14">
        <f t="shared" ref="M7:M9" si="2">E7+I7</f>
        <v>4361074.53</v>
      </c>
      <c r="N7" s="14">
        <f t="shared" si="0"/>
        <v>3310178.0100000002</v>
      </c>
      <c r="O7" s="15">
        <f t="shared" si="1"/>
        <v>34397</v>
      </c>
      <c r="P7" s="13"/>
    </row>
    <row r="8" spans="1:16" x14ac:dyDescent="0.25">
      <c r="B8" s="5"/>
      <c r="C8" s="29" t="s">
        <v>17</v>
      </c>
      <c r="D8" s="24"/>
      <c r="E8" s="30">
        <v>4645011.1900000004</v>
      </c>
      <c r="F8" s="30">
        <v>3061338.63</v>
      </c>
      <c r="G8" s="31">
        <v>27821</v>
      </c>
      <c r="H8" s="30"/>
      <c r="I8" s="30">
        <v>47819.37999999999</v>
      </c>
      <c r="J8" s="30">
        <v>41438.79</v>
      </c>
      <c r="K8" s="31">
        <v>937</v>
      </c>
      <c r="L8" s="16"/>
      <c r="M8" s="34">
        <f t="shared" si="2"/>
        <v>4692830.57</v>
      </c>
      <c r="N8" s="34">
        <f t="shared" si="0"/>
        <v>3102777.42</v>
      </c>
      <c r="O8" s="35">
        <f t="shared" si="1"/>
        <v>28758</v>
      </c>
      <c r="P8" s="13"/>
    </row>
    <row r="9" spans="1:16" ht="17.25" x14ac:dyDescent="0.4">
      <c r="B9" s="5"/>
      <c r="C9" s="29" t="s">
        <v>19</v>
      </c>
      <c r="D9" s="24"/>
      <c r="E9" s="32">
        <v>4784821.2700000005</v>
      </c>
      <c r="F9" s="32">
        <v>3526016.9</v>
      </c>
      <c r="G9" s="33">
        <v>31262</v>
      </c>
      <c r="H9" s="30"/>
      <c r="I9" s="43">
        <v>49260.590000000011</v>
      </c>
      <c r="J9" s="43">
        <v>50527.12</v>
      </c>
      <c r="K9" s="18">
        <v>1129</v>
      </c>
      <c r="L9" s="16"/>
      <c r="M9" s="40">
        <f t="shared" si="2"/>
        <v>4834081.8600000003</v>
      </c>
      <c r="N9" s="40">
        <f t="shared" si="0"/>
        <v>3576544.02</v>
      </c>
      <c r="O9" s="41">
        <f t="shared" si="1"/>
        <v>32391</v>
      </c>
      <c r="P9" s="13"/>
    </row>
    <row r="10" spans="1:16" x14ac:dyDescent="0.25">
      <c r="B10" s="5"/>
      <c r="C10" s="42"/>
      <c r="D10" s="24"/>
      <c r="E10" s="34">
        <f>SUM(E6:E9)</f>
        <v>17359696.530000001</v>
      </c>
      <c r="F10" s="34">
        <f>SUM(F6:F9)</f>
        <v>12850517.459999999</v>
      </c>
      <c r="G10" s="35">
        <f>SUM(G6:G9)</f>
        <v>119226</v>
      </c>
      <c r="H10" s="34"/>
      <c r="I10" s="34">
        <f>SUM(I6:I9)</f>
        <v>178726.90000000002</v>
      </c>
      <c r="J10" s="34">
        <f>SUM(J6:J9)</f>
        <v>182104.69</v>
      </c>
      <c r="K10" s="35">
        <f>SUM(K6:K9)</f>
        <v>4273</v>
      </c>
      <c r="L10" s="16"/>
      <c r="M10" s="34">
        <f>SUM(M6:M9)</f>
        <v>17538423.43</v>
      </c>
      <c r="N10" s="34">
        <f>SUM(N6:N9)</f>
        <v>13032622.15</v>
      </c>
      <c r="O10" s="35">
        <f>SUM(O6:O9)</f>
        <v>123499</v>
      </c>
      <c r="P10" s="13"/>
    </row>
    <row r="11" spans="1:16" x14ac:dyDescent="0.25">
      <c r="B11" s="5"/>
      <c r="C11" s="24"/>
      <c r="D11" s="24"/>
      <c r="E11" s="24"/>
      <c r="F11" s="30"/>
      <c r="G11" s="31"/>
      <c r="H11" s="24"/>
      <c r="I11" s="24"/>
      <c r="J11" s="30"/>
      <c r="K11" s="31"/>
      <c r="L11" s="7"/>
      <c r="M11" s="24"/>
      <c r="N11" s="30"/>
      <c r="O11" s="31"/>
      <c r="P11" s="7"/>
    </row>
    <row r="12" spans="1:16" x14ac:dyDescent="0.25">
      <c r="B12" s="5"/>
      <c r="C12" s="24"/>
      <c r="D12" s="24"/>
      <c r="E12" s="24" t="s">
        <v>6</v>
      </c>
      <c r="F12" s="24"/>
      <c r="G12" s="31"/>
      <c r="H12" s="24"/>
      <c r="I12" s="24" t="s">
        <v>7</v>
      </c>
      <c r="J12" s="24"/>
      <c r="K12" s="31"/>
      <c r="L12" s="7"/>
      <c r="M12" s="25" t="s">
        <v>8</v>
      </c>
      <c r="N12" s="24"/>
      <c r="O12" s="31"/>
      <c r="P12" s="7"/>
    </row>
    <row r="13" spans="1:16" s="10" customFormat="1" ht="30" x14ac:dyDescent="0.25">
      <c r="B13" s="8"/>
      <c r="C13" s="26"/>
      <c r="D13" s="26"/>
      <c r="E13" s="27" t="s">
        <v>3</v>
      </c>
      <c r="F13" s="27" t="s">
        <v>4</v>
      </c>
      <c r="G13" s="28" t="s">
        <v>5</v>
      </c>
      <c r="H13" s="26"/>
      <c r="I13" s="27" t="s">
        <v>3</v>
      </c>
      <c r="J13" s="27" t="s">
        <v>4</v>
      </c>
      <c r="K13" s="28" t="s">
        <v>5</v>
      </c>
      <c r="L13" s="9"/>
      <c r="M13" s="27" t="s">
        <v>3</v>
      </c>
      <c r="N13" s="27" t="s">
        <v>4</v>
      </c>
      <c r="O13" s="28" t="s">
        <v>5</v>
      </c>
      <c r="P13" s="9"/>
    </row>
    <row r="14" spans="1:16" x14ac:dyDescent="0.25">
      <c r="B14" s="5"/>
      <c r="C14" s="29" t="s">
        <v>18</v>
      </c>
      <c r="D14" s="24"/>
      <c r="E14" s="30">
        <v>1561682.79</v>
      </c>
      <c r="F14" s="30">
        <v>1301924.9300000002</v>
      </c>
      <c r="G14" s="31">
        <v>10270</v>
      </c>
      <c r="H14" s="30"/>
      <c r="I14" s="30">
        <v>19909.419999999998</v>
      </c>
      <c r="J14" s="30">
        <v>16120.210000000003</v>
      </c>
      <c r="K14" s="31">
        <v>369</v>
      </c>
      <c r="L14" s="16"/>
      <c r="M14" s="34">
        <f>E14+I14</f>
        <v>1581592.21</v>
      </c>
      <c r="N14" s="34">
        <f t="shared" ref="N14:N17" si="3">F14+J14</f>
        <v>1318045.1400000001</v>
      </c>
      <c r="O14" s="35">
        <f t="shared" ref="O14:O17" si="4">G14+K14</f>
        <v>10639</v>
      </c>
      <c r="P14" s="7"/>
    </row>
    <row r="15" spans="1:16" x14ac:dyDescent="0.25">
      <c r="B15" s="5"/>
      <c r="C15" s="29" t="s">
        <v>16</v>
      </c>
      <c r="D15" s="6"/>
      <c r="E15" s="11">
        <v>1946019.5499999996</v>
      </c>
      <c r="F15" s="11">
        <v>1504796.5499999996</v>
      </c>
      <c r="G15" s="12">
        <v>13505</v>
      </c>
      <c r="H15" s="11"/>
      <c r="I15" s="11">
        <v>24503.039999999994</v>
      </c>
      <c r="J15" s="11">
        <v>18064.43</v>
      </c>
      <c r="K15" s="12">
        <v>462</v>
      </c>
      <c r="L15" s="16"/>
      <c r="M15" s="14">
        <f t="shared" ref="M15:M17" si="5">E15+I15</f>
        <v>1970522.5899999996</v>
      </c>
      <c r="N15" s="14">
        <f t="shared" si="3"/>
        <v>1522860.9799999995</v>
      </c>
      <c r="O15" s="15">
        <f t="shared" si="4"/>
        <v>13967</v>
      </c>
      <c r="P15" s="7"/>
    </row>
    <row r="16" spans="1:16" x14ac:dyDescent="0.25">
      <c r="B16" s="5"/>
      <c r="C16" s="29" t="s">
        <v>17</v>
      </c>
      <c r="D16" s="24"/>
      <c r="E16" s="30">
        <v>2072806.0499999998</v>
      </c>
      <c r="F16" s="30">
        <v>1412795.2399999998</v>
      </c>
      <c r="G16" s="31">
        <v>11043</v>
      </c>
      <c r="H16" s="30"/>
      <c r="I16" s="30">
        <v>26348.739999999998</v>
      </c>
      <c r="J16" s="30">
        <v>16930.810000000001</v>
      </c>
      <c r="K16" s="31">
        <v>381</v>
      </c>
      <c r="L16" s="16"/>
      <c r="M16" s="34">
        <f t="shared" si="5"/>
        <v>2099154.79</v>
      </c>
      <c r="N16" s="34">
        <f t="shared" si="3"/>
        <v>1429726.0499999998</v>
      </c>
      <c r="O16" s="35">
        <f t="shared" si="4"/>
        <v>11424</v>
      </c>
      <c r="P16" s="7"/>
    </row>
    <row r="17" spans="2:16" ht="17.25" x14ac:dyDescent="0.4">
      <c r="B17" s="5"/>
      <c r="C17" s="29" t="s">
        <v>19</v>
      </c>
      <c r="D17" s="24"/>
      <c r="E17" s="32">
        <v>2202219.4499999997</v>
      </c>
      <c r="F17" s="32">
        <v>1686679.0099999998</v>
      </c>
      <c r="G17" s="33">
        <v>13019</v>
      </c>
      <c r="H17" s="30"/>
      <c r="I17" s="43">
        <v>28548.520000000004</v>
      </c>
      <c r="J17" s="43">
        <v>20809.810000000001</v>
      </c>
      <c r="K17" s="18">
        <v>471</v>
      </c>
      <c r="L17" s="16"/>
      <c r="M17" s="40">
        <f t="shared" si="5"/>
        <v>2230767.9699999997</v>
      </c>
      <c r="N17" s="40">
        <f t="shared" si="3"/>
        <v>1707488.8199999998</v>
      </c>
      <c r="O17" s="41">
        <f t="shared" si="4"/>
        <v>13490</v>
      </c>
      <c r="P17" s="7"/>
    </row>
    <row r="18" spans="2:16" x14ac:dyDescent="0.25">
      <c r="B18" s="5"/>
      <c r="C18" s="42"/>
      <c r="D18" s="24"/>
      <c r="E18" s="34">
        <f>SUM(E14:E17)</f>
        <v>7782727.8399999999</v>
      </c>
      <c r="F18" s="34">
        <f>SUM(F14:F17)</f>
        <v>5906195.7299999986</v>
      </c>
      <c r="G18" s="35">
        <f>SUM(G14:G17)</f>
        <v>47837</v>
      </c>
      <c r="H18" s="34"/>
      <c r="I18" s="34">
        <f>SUM(I14:I17)</f>
        <v>99309.719999999987</v>
      </c>
      <c r="J18" s="34">
        <f>SUM(J14:J17)</f>
        <v>71925.259999999995</v>
      </c>
      <c r="K18" s="35">
        <f>SUM(K14:K17)</f>
        <v>1683</v>
      </c>
      <c r="L18" s="16"/>
      <c r="M18" s="34">
        <f>SUM(M14:M17)</f>
        <v>7882037.5599999996</v>
      </c>
      <c r="N18" s="34">
        <f>SUM(N14:N17)</f>
        <v>5978120.9900000002</v>
      </c>
      <c r="O18" s="35">
        <f>SUM(O14:O17)</f>
        <v>49520</v>
      </c>
      <c r="P18" s="7"/>
    </row>
    <row r="19" spans="2:16" x14ac:dyDescent="0.25">
      <c r="B19" s="5"/>
      <c r="C19" s="24"/>
      <c r="D19" s="24"/>
      <c r="E19" s="24"/>
      <c r="F19" s="30"/>
      <c r="G19" s="31"/>
      <c r="H19" s="24"/>
      <c r="I19" s="24"/>
      <c r="J19" s="30"/>
      <c r="K19" s="31"/>
      <c r="L19" s="7"/>
      <c r="M19" s="24"/>
      <c r="N19" s="30"/>
      <c r="O19" s="31"/>
      <c r="P19" s="7"/>
    </row>
    <row r="20" spans="2:16" x14ac:dyDescent="0.25">
      <c r="B20" s="5"/>
      <c r="C20" s="24"/>
      <c r="D20" s="24"/>
      <c r="E20" s="25" t="s">
        <v>9</v>
      </c>
      <c r="F20" s="24"/>
      <c r="G20" s="31"/>
      <c r="H20" s="24"/>
      <c r="I20" s="25" t="s">
        <v>10</v>
      </c>
      <c r="J20" s="24"/>
      <c r="K20" s="31"/>
      <c r="L20" s="7"/>
      <c r="M20" s="25" t="s">
        <v>11</v>
      </c>
      <c r="N20" s="24"/>
      <c r="O20" s="31"/>
      <c r="P20" s="7"/>
    </row>
    <row r="21" spans="2:16" s="10" customFormat="1" ht="30" x14ac:dyDescent="0.25">
      <c r="B21" s="8"/>
      <c r="C21" s="26"/>
      <c r="D21" s="26"/>
      <c r="E21" s="27" t="s">
        <v>3</v>
      </c>
      <c r="F21" s="27" t="s">
        <v>4</v>
      </c>
      <c r="G21" s="28" t="s">
        <v>5</v>
      </c>
      <c r="H21" s="26"/>
      <c r="I21" s="27" t="s">
        <v>3</v>
      </c>
      <c r="J21" s="27" t="s">
        <v>4</v>
      </c>
      <c r="K21" s="28" t="s">
        <v>5</v>
      </c>
      <c r="L21" s="9"/>
      <c r="M21" s="27" t="s">
        <v>3</v>
      </c>
      <c r="N21" s="27" t="s">
        <v>4</v>
      </c>
      <c r="O21" s="28" t="s">
        <v>5</v>
      </c>
      <c r="P21" s="9"/>
    </row>
    <row r="22" spans="2:16" x14ac:dyDescent="0.25">
      <c r="B22" s="5"/>
      <c r="C22" s="29" t="s">
        <v>18</v>
      </c>
      <c r="D22" s="24"/>
      <c r="E22" s="30">
        <v>2660.7599999999998</v>
      </c>
      <c r="F22" s="30">
        <v>7573.9400000000005</v>
      </c>
      <c r="G22" s="31">
        <v>75</v>
      </c>
      <c r="H22" s="30"/>
      <c r="I22" s="30">
        <v>887.64000000000021</v>
      </c>
      <c r="J22" s="30">
        <v>143.94999999999999</v>
      </c>
      <c r="K22" s="31">
        <v>3</v>
      </c>
      <c r="L22" s="16"/>
      <c r="M22" s="34">
        <f>E22+I22</f>
        <v>3548.4</v>
      </c>
      <c r="N22" s="34">
        <f t="shared" ref="N22:N25" si="6">F22+J22</f>
        <v>7717.89</v>
      </c>
      <c r="O22" s="35">
        <f t="shared" ref="O22:O25" si="7">G22+K22</f>
        <v>78</v>
      </c>
      <c r="P22" s="7"/>
    </row>
    <row r="23" spans="2:16" x14ac:dyDescent="0.25">
      <c r="B23" s="5"/>
      <c r="C23" s="29" t="s">
        <v>16</v>
      </c>
      <c r="D23" s="6"/>
      <c r="E23" s="11">
        <v>2660.7599999999998</v>
      </c>
      <c r="F23" s="11">
        <v>9151.6699999999983</v>
      </c>
      <c r="G23" s="12">
        <v>115</v>
      </c>
      <c r="H23" s="11"/>
      <c r="I23" s="11">
        <v>887.64000000000021</v>
      </c>
      <c r="J23" s="11">
        <v>48</v>
      </c>
      <c r="K23" s="12">
        <v>1</v>
      </c>
      <c r="L23" s="16"/>
      <c r="M23" s="14">
        <f t="shared" ref="M23:M25" si="8">E23+I23</f>
        <v>3548.4</v>
      </c>
      <c r="N23" s="14">
        <f t="shared" si="6"/>
        <v>9199.6699999999983</v>
      </c>
      <c r="O23" s="15">
        <f t="shared" si="7"/>
        <v>116</v>
      </c>
      <c r="P23" s="7"/>
    </row>
    <row r="24" spans="2:16" x14ac:dyDescent="0.25">
      <c r="B24" s="5"/>
      <c r="C24" s="29" t="s">
        <v>17</v>
      </c>
      <c r="D24" s="24"/>
      <c r="E24" s="30">
        <v>2660.7599999999998</v>
      </c>
      <c r="F24" s="30">
        <v>6412.01</v>
      </c>
      <c r="G24" s="31">
        <v>60</v>
      </c>
      <c r="H24" s="30"/>
      <c r="I24" s="30">
        <v>887.64000000000021</v>
      </c>
      <c r="J24" s="30">
        <v>0</v>
      </c>
      <c r="K24" s="31">
        <v>0</v>
      </c>
      <c r="L24" s="16"/>
      <c r="M24" s="34">
        <f t="shared" si="8"/>
        <v>3548.4</v>
      </c>
      <c r="N24" s="34">
        <f t="shared" si="6"/>
        <v>6412.01</v>
      </c>
      <c r="O24" s="35">
        <f t="shared" si="7"/>
        <v>60</v>
      </c>
      <c r="P24" s="7"/>
    </row>
    <row r="25" spans="2:16" ht="17.25" x14ac:dyDescent="0.4">
      <c r="B25" s="5"/>
      <c r="C25" s="29" t="s">
        <v>19</v>
      </c>
      <c r="D25" s="24"/>
      <c r="E25" s="32">
        <v>2660.7599999999998</v>
      </c>
      <c r="F25" s="32">
        <v>8211.42</v>
      </c>
      <c r="G25" s="33">
        <v>73</v>
      </c>
      <c r="H25" s="30"/>
      <c r="I25" s="43">
        <v>887.64000000000021</v>
      </c>
      <c r="J25" s="43">
        <v>288</v>
      </c>
      <c r="K25" s="18">
        <v>6</v>
      </c>
      <c r="L25" s="16"/>
      <c r="M25" s="40">
        <f t="shared" si="8"/>
        <v>3548.4</v>
      </c>
      <c r="N25" s="40">
        <f t="shared" si="6"/>
        <v>8499.42</v>
      </c>
      <c r="O25" s="41">
        <f t="shared" si="7"/>
        <v>79</v>
      </c>
      <c r="P25" s="7"/>
    </row>
    <row r="26" spans="2:16" x14ac:dyDescent="0.25">
      <c r="B26" s="5"/>
      <c r="C26" s="42"/>
      <c r="D26" s="24"/>
      <c r="E26" s="34">
        <f>SUM(E22:E25)</f>
        <v>10643.039999999999</v>
      </c>
      <c r="F26" s="34">
        <f>SUM(F22:F25)</f>
        <v>31349.040000000001</v>
      </c>
      <c r="G26" s="35">
        <f>SUM(G22:G25)</f>
        <v>323</v>
      </c>
      <c r="H26" s="34"/>
      <c r="I26" s="34">
        <f>SUM(I22:I25)</f>
        <v>3550.5600000000009</v>
      </c>
      <c r="J26" s="34">
        <f>SUM(J22:J25)</f>
        <v>479.95</v>
      </c>
      <c r="K26" s="35">
        <f>SUM(K22:K25)</f>
        <v>10</v>
      </c>
      <c r="L26" s="16"/>
      <c r="M26" s="34">
        <f>SUM(M22:M25)</f>
        <v>14193.6</v>
      </c>
      <c r="N26" s="34">
        <f>SUM(N22:N25)</f>
        <v>31828.989999999998</v>
      </c>
      <c r="O26" s="35">
        <f>SUM(O22:O25)</f>
        <v>333</v>
      </c>
      <c r="P26" s="7"/>
    </row>
    <row r="27" spans="2:16" x14ac:dyDescent="0.25">
      <c r="B27" s="5"/>
      <c r="C27" s="17"/>
      <c r="D27" s="17"/>
      <c r="E27" s="17"/>
      <c r="F27" s="17"/>
      <c r="G27" s="18"/>
      <c r="H27" s="17"/>
      <c r="I27" s="17"/>
      <c r="J27" s="17"/>
      <c r="K27" s="18"/>
      <c r="L27" s="19"/>
      <c r="M27" s="17"/>
      <c r="N27" s="17"/>
      <c r="O27" s="18"/>
      <c r="P27" s="7"/>
    </row>
    <row r="28" spans="2:16" x14ac:dyDescent="0.25">
      <c r="B28" s="5"/>
      <c r="C28" s="24"/>
      <c r="D28" s="24"/>
      <c r="E28" s="25" t="s">
        <v>12</v>
      </c>
      <c r="F28" s="24"/>
      <c r="G28" s="31"/>
      <c r="H28" s="24"/>
      <c r="I28" s="25" t="s">
        <v>13</v>
      </c>
      <c r="J28" s="24"/>
      <c r="K28" s="31"/>
      <c r="L28" s="7"/>
      <c r="M28" s="36" t="s">
        <v>14</v>
      </c>
      <c r="N28" s="37"/>
      <c r="O28" s="35"/>
      <c r="P28" s="7"/>
    </row>
    <row r="29" spans="2:16" s="10" customFormat="1" ht="30" x14ac:dyDescent="0.25">
      <c r="B29" s="8"/>
      <c r="C29" s="26"/>
      <c r="D29" s="26"/>
      <c r="E29" s="27" t="s">
        <v>3</v>
      </c>
      <c r="F29" s="27" t="s">
        <v>4</v>
      </c>
      <c r="G29" s="28" t="s">
        <v>5</v>
      </c>
      <c r="H29" s="26"/>
      <c r="I29" s="27" t="s">
        <v>3</v>
      </c>
      <c r="J29" s="27" t="s">
        <v>4</v>
      </c>
      <c r="K29" s="28" t="s">
        <v>5</v>
      </c>
      <c r="L29" s="9"/>
      <c r="M29" s="38" t="s">
        <v>3</v>
      </c>
      <c r="N29" s="38" t="s">
        <v>4</v>
      </c>
      <c r="O29" s="39" t="s">
        <v>5</v>
      </c>
      <c r="P29" s="9"/>
    </row>
    <row r="30" spans="2:16" x14ac:dyDescent="0.25">
      <c r="B30" s="5"/>
      <c r="C30" s="29" t="s">
        <v>18</v>
      </c>
      <c r="D30" s="24"/>
      <c r="E30" s="30">
        <f>E6+E14+E22</f>
        <v>5177574.4800000004</v>
      </c>
      <c r="F30" s="30">
        <f t="shared" ref="F30:G30" si="9">F6+F14+F22</f>
        <v>4308173.2400000012</v>
      </c>
      <c r="G30" s="31">
        <f t="shared" si="9"/>
        <v>37295</v>
      </c>
      <c r="H30" s="30"/>
      <c r="I30" s="30">
        <f t="shared" ref="I30:K30" si="10">I6+I14+I22</f>
        <v>58002.600000000006</v>
      </c>
      <c r="J30" s="30">
        <f t="shared" si="10"/>
        <v>60712.490000000005</v>
      </c>
      <c r="K30" s="31">
        <f t="shared" si="10"/>
        <v>1375</v>
      </c>
      <c r="L30" s="16"/>
      <c r="M30" s="34">
        <f t="shared" ref="M30:O30" si="11">M6+M14+M22</f>
        <v>5235577.08</v>
      </c>
      <c r="N30" s="34">
        <f t="shared" si="11"/>
        <v>4368885.7299999995</v>
      </c>
      <c r="O30" s="35">
        <f t="shared" si="11"/>
        <v>38670</v>
      </c>
      <c r="P30" s="7"/>
    </row>
    <row r="31" spans="2:16" x14ac:dyDescent="0.25">
      <c r="B31" s="5"/>
      <c r="C31" s="29" t="s">
        <v>16</v>
      </c>
      <c r="D31" s="6"/>
      <c r="E31" s="11">
        <f t="shared" ref="E31:G31" si="12">E7+E15+E23</f>
        <v>6265313.4500000002</v>
      </c>
      <c r="F31" s="11">
        <f t="shared" si="12"/>
        <v>4778435.7799999993</v>
      </c>
      <c r="G31" s="12">
        <f t="shared" si="12"/>
        <v>46813</v>
      </c>
      <c r="H31" s="11"/>
      <c r="I31" s="11">
        <f t="shared" ref="I31:K31" si="13">I7+I15+I23</f>
        <v>69832.069999999992</v>
      </c>
      <c r="J31" s="11">
        <f t="shared" si="13"/>
        <v>63802.879999999997</v>
      </c>
      <c r="K31" s="12">
        <f t="shared" si="13"/>
        <v>1667</v>
      </c>
      <c r="L31" s="16"/>
      <c r="M31" s="14">
        <f t="shared" ref="M31:O31" si="14">M7+M15+M23</f>
        <v>6335145.5200000005</v>
      </c>
      <c r="N31" s="14">
        <f t="shared" si="14"/>
        <v>4842238.66</v>
      </c>
      <c r="O31" s="15">
        <f t="shared" si="14"/>
        <v>48480</v>
      </c>
      <c r="P31" s="7"/>
    </row>
    <row r="32" spans="2:16" x14ac:dyDescent="0.25">
      <c r="B32" s="5"/>
      <c r="C32" s="29" t="s">
        <v>17</v>
      </c>
      <c r="D32" s="24"/>
      <c r="E32" s="30">
        <f t="shared" ref="E32:G32" si="15">E8+E16+E24</f>
        <v>6720478</v>
      </c>
      <c r="F32" s="30">
        <f t="shared" si="15"/>
        <v>4480545.879999999</v>
      </c>
      <c r="G32" s="31">
        <f t="shared" si="15"/>
        <v>38924</v>
      </c>
      <c r="H32" s="30"/>
      <c r="I32" s="30">
        <f t="shared" ref="I32:K32" si="16">I8+I16+I24</f>
        <v>75055.759999999995</v>
      </c>
      <c r="J32" s="30">
        <f t="shared" si="16"/>
        <v>58369.600000000006</v>
      </c>
      <c r="K32" s="31">
        <f t="shared" si="16"/>
        <v>1318</v>
      </c>
      <c r="L32" s="16"/>
      <c r="M32" s="34">
        <f t="shared" ref="M32:O32" si="17">M8+M16+M24</f>
        <v>6795533.7600000007</v>
      </c>
      <c r="N32" s="34">
        <f t="shared" si="17"/>
        <v>4538915.4799999995</v>
      </c>
      <c r="O32" s="35">
        <f t="shared" si="17"/>
        <v>40242</v>
      </c>
      <c r="P32" s="7"/>
    </row>
    <row r="33" spans="2:16" ht="17.25" x14ac:dyDescent="0.4">
      <c r="B33" s="5"/>
      <c r="C33" s="29" t="s">
        <v>19</v>
      </c>
      <c r="D33" s="24"/>
      <c r="E33" s="32">
        <f t="shared" ref="E33:G33" si="18">E9+E17+E25</f>
        <v>6989701.4800000004</v>
      </c>
      <c r="F33" s="32">
        <f t="shared" si="18"/>
        <v>5220907.33</v>
      </c>
      <c r="G33" s="33">
        <f t="shared" si="18"/>
        <v>44354</v>
      </c>
      <c r="H33" s="30"/>
      <c r="I33" s="43">
        <f t="shared" ref="I33:K33" si="19">I9+I17+I25</f>
        <v>78696.750000000015</v>
      </c>
      <c r="J33" s="43">
        <f t="shared" si="19"/>
        <v>71624.930000000008</v>
      </c>
      <c r="K33" s="18">
        <f t="shared" si="19"/>
        <v>1606</v>
      </c>
      <c r="L33" s="16"/>
      <c r="M33" s="40">
        <f t="shared" ref="M33:O33" si="20">M9+M17+M25</f>
        <v>7068398.2300000004</v>
      </c>
      <c r="N33" s="40">
        <f t="shared" si="20"/>
        <v>5292532.26</v>
      </c>
      <c r="O33" s="41">
        <f t="shared" si="20"/>
        <v>45960</v>
      </c>
      <c r="P33" s="7"/>
    </row>
    <row r="34" spans="2:16" x14ac:dyDescent="0.25">
      <c r="B34" s="5"/>
      <c r="C34" s="42"/>
      <c r="D34" s="24"/>
      <c r="E34" s="34">
        <f>SUM(E30:E33)</f>
        <v>25153067.41</v>
      </c>
      <c r="F34" s="34">
        <f>SUM(F30:F33)</f>
        <v>18788062.229999997</v>
      </c>
      <c r="G34" s="35">
        <f>SUM(G30:G33)</f>
        <v>167386</v>
      </c>
      <c r="H34" s="34"/>
      <c r="I34" s="34">
        <f>SUM(I30:I33)</f>
        <v>281587.18</v>
      </c>
      <c r="J34" s="34">
        <f>SUM(J30:J33)</f>
        <v>254509.90000000002</v>
      </c>
      <c r="K34" s="35">
        <f>SUM(K30:K33)</f>
        <v>5966</v>
      </c>
      <c r="L34" s="16"/>
      <c r="M34" s="34">
        <f>SUM(M30:M33)</f>
        <v>25434654.590000004</v>
      </c>
      <c r="N34" s="34">
        <f>SUM(N30:N33)</f>
        <v>19042572.130000003</v>
      </c>
      <c r="O34" s="35">
        <f>SUM(O30:O33)</f>
        <v>173352</v>
      </c>
      <c r="P34" s="7"/>
    </row>
    <row r="35" spans="2:16" x14ac:dyDescent="0.25">
      <c r="B35" s="5"/>
      <c r="C35" s="24"/>
      <c r="D35" s="24"/>
      <c r="E35" s="34"/>
      <c r="F35" s="30"/>
      <c r="G35" s="35"/>
      <c r="H35" s="34"/>
      <c r="I35" s="34"/>
      <c r="J35" s="30"/>
      <c r="K35" s="35"/>
      <c r="L35" s="20"/>
      <c r="M35" s="34"/>
      <c r="N35" s="30"/>
      <c r="O35" s="35"/>
      <c r="P35" s="7"/>
    </row>
    <row r="36" spans="2:16" x14ac:dyDescent="0.25">
      <c r="B36" s="21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9"/>
    </row>
  </sheetData>
  <printOptions horizontalCentered="1"/>
  <pageMargins left="0.2" right="0.2" top="0.75" bottom="0.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7.17-6.21</vt:lpstr>
      <vt:lpstr>'7.17-6.21'!Print_Area</vt:lpstr>
    </vt:vector>
  </TitlesOfParts>
  <Company>MetLife A - Office 2010P+Access, noOut, REMOVE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Cochrane</dc:creator>
  <cp:lastModifiedBy>Walker, Thomas</cp:lastModifiedBy>
  <cp:lastPrinted>2018-07-12T15:37:05Z</cp:lastPrinted>
  <dcterms:created xsi:type="dcterms:W3CDTF">2015-01-26T16:17:06Z</dcterms:created>
  <dcterms:modified xsi:type="dcterms:W3CDTF">2021-08-06T16:30:10Z</dcterms:modified>
</cp:coreProperties>
</file>